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teprojmgt.sharepoint.com/sites/Research/Shared Documents/General/2024 Projects/NZLP/"/>
    </mc:Choice>
  </mc:AlternateContent>
  <xr:revisionPtr revIDLastSave="251" documentId="8_{9E249016-DB05-4E2F-8E61-BB7BFD93469E}" xr6:coauthVersionLast="47" xr6:coauthVersionMax="47" xr10:uidLastSave="{CD7ED7D8-D424-4461-9795-25DA16717666}"/>
  <bookViews>
    <workbookView xWindow="-120" yWindow="-120" windowWidth="29040" windowHeight="15720" xr2:uid="{C79D1F31-E78A-4C99-B64A-016EEE5C9A20}"/>
  </bookViews>
  <sheets>
    <sheet name="NZLP calculato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F11" i="1" l="1"/>
  <c r="F13" i="1" s="1"/>
  <c r="H13" i="1" l="1"/>
  <c r="C27" i="1"/>
  <c r="G11" i="1"/>
  <c r="G13" i="1" s="1"/>
  <c r="K1" i="1" s="1"/>
  <c r="C31" i="1" l="1"/>
  <c r="C21" i="1"/>
  <c r="C19" i="1"/>
  <c r="C17" i="1"/>
  <c r="C23" i="1" l="1"/>
  <c r="C33" i="1" s="1"/>
</calcChain>
</file>

<file path=xl/sharedStrings.xml><?xml version="1.0" encoding="utf-8"?>
<sst xmlns="http://schemas.openxmlformats.org/spreadsheetml/2006/main" count="51" uniqueCount="48">
  <si>
    <t>Number of volunteers</t>
  </si>
  <si>
    <t>Average hours per volunteer</t>
  </si>
  <si>
    <t>Live Performance Value Calculator</t>
  </si>
  <si>
    <t>Type of event</t>
  </si>
  <si>
    <t>Ticket price</t>
  </si>
  <si>
    <t>Expected patrons</t>
  </si>
  <si>
    <t>Economic impacts</t>
  </si>
  <si>
    <t>Producers' surplus</t>
  </si>
  <si>
    <t>Employment (wages)</t>
  </si>
  <si>
    <t>Taxes</t>
  </si>
  <si>
    <t>Social impacts</t>
  </si>
  <si>
    <t>Volunteer labour</t>
  </si>
  <si>
    <t>Wellbeing</t>
  </si>
  <si>
    <t>Total social and economic value</t>
  </si>
  <si>
    <t>Number of volunteers * average hours per volunteer * replacement cost</t>
  </si>
  <si>
    <t>Free</t>
  </si>
  <si>
    <t>Replacement cost of volunteers</t>
  </si>
  <si>
    <t>Wellbeing benefit</t>
  </si>
  <si>
    <t>Average events per year</t>
  </si>
  <si>
    <t>Percent ticket spend</t>
  </si>
  <si>
    <t>Producers' multiplier</t>
  </si>
  <si>
    <t>Wages multiplier</t>
  </si>
  <si>
    <t>Taxes multiplier</t>
  </si>
  <si>
    <t>Total consumer spend</t>
  </si>
  <si>
    <t>Percent consumer spend</t>
  </si>
  <si>
    <t>Total direct costs</t>
  </si>
  <si>
    <t>Total direct costs (by category) * expected patrons * producers' multiplier</t>
  </si>
  <si>
    <t>Total direct costs (by category) * expected patrons * wages multiplier</t>
  </si>
  <si>
    <t>Total direct costs (by category) * expected patrons * taxes multiplier</t>
  </si>
  <si>
    <t>Expected patrons * wellbeing benefit per person / average events per year</t>
  </si>
  <si>
    <t>Total direct costs (by category)</t>
  </si>
  <si>
    <t>Total economic impacts</t>
  </si>
  <si>
    <t>Total social impacts</t>
  </si>
  <si>
    <t>International</t>
  </si>
  <si>
    <t>Local</t>
  </si>
  <si>
    <t>These are the wages those businesses pay to their staff (before profit) that are attributable to this event</t>
  </si>
  <si>
    <t>This is what it would cost to replace the event's volunteers with paid staff</t>
  </si>
  <si>
    <t>This is the dollar-equivalent of the long-term benefit enjoyed by event attendees (NZ Treasury)</t>
  </si>
  <si>
    <t>These are the taxes those businesses pay that are attributable to this event</t>
  </si>
  <si>
    <t>If your event is free to attend, enter $0</t>
  </si>
  <si>
    <t>To learn more about the social and economic value of live performance in Aotearoa (and the methodology used in this calculator), visit:</t>
  </si>
  <si>
    <t>Producers' surplus is the net profit enjoyed by all businesses as a result of event-motivated expenditure (including suppliers and local vendors)</t>
  </si>
  <si>
    <t>Estimates are based on a 'typical' live performance of the types described and may not reflect the reality of your event</t>
  </si>
  <si>
    <t>This calculator is not intended to replace more robust methods of analysis that are event-specific, such as CBAx</t>
  </si>
  <si>
    <t>This calculator can be used to provide an indicative estimate of the socio-economic value enabled by a live performance in Aotearoa</t>
  </si>
  <si>
    <t>https://www.massey.ac.nz/about/colleges-schools-and-institutes/college-of-creative-arts/college-of-creative-arts-research/measuring-and-articulating-the-value-of-live-performance-in-aotearoa/</t>
  </si>
  <si>
    <r>
      <t xml:space="preserve">It is </t>
    </r>
    <r>
      <rPr>
        <b/>
        <u/>
        <sz val="10"/>
        <color theme="0"/>
        <rFont val="Din"/>
      </rPr>
      <t>not</t>
    </r>
    <r>
      <rPr>
        <b/>
        <sz val="10"/>
        <color theme="0"/>
        <rFont val="Din"/>
      </rPr>
      <t xml:space="preserve"> an estimate of the profit made by the event's producer</t>
    </r>
  </si>
  <si>
    <t>Change in wellbeing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</si>
</sst>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_-;\-* #,##0.0_-;_-* &quot;-&quot;??_-;_-@_-"/>
  </numFmts>
  <fonts count="1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theme="1"/>
      <name val="Din"/>
    </font>
    <font>
      <b/>
      <sz val="10"/>
      <color theme="0"/>
      <name val="Din"/>
    </font>
    <font>
      <b/>
      <sz val="10"/>
      <color theme="1"/>
      <name val="Din"/>
    </font>
    <font>
      <b/>
      <i/>
      <sz val="10"/>
      <color theme="0"/>
      <name val="Din"/>
    </font>
    <font>
      <b/>
      <u/>
      <sz val="10"/>
      <color theme="0"/>
      <name val="Din"/>
    </font>
    <font>
      <b/>
      <i/>
      <sz val="10"/>
      <color theme="1"/>
      <name val="Din"/>
    </font>
    <font>
      <u/>
      <sz val="10"/>
      <color theme="0"/>
      <name val="Din"/>
    </font>
    <font>
      <u val="singleAccounting"/>
      <sz val="10"/>
      <color theme="1"/>
      <name val="Din"/>
    </font>
    <font>
      <b/>
      <u val="doubleAccounting"/>
      <sz val="10"/>
      <color theme="1"/>
      <name val="Din"/>
    </font>
  </fonts>
  <fills count="4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3" fillId="2" borderId="0" xfId="0" applyFont="1" applyFill="1" applyProtection="1">
      <protection hidden="1"/>
    </xf>
    <xf numFmtId="0" fontId="4" fillId="2" borderId="0" xfId="0" applyFont="1" applyFill="1" applyProtection="1">
      <protection hidden="1"/>
    </xf>
    <xf numFmtId="44" fontId="3" fillId="2" borderId="0" xfId="2" applyFont="1" applyFill="1" applyProtection="1">
      <protection hidden="1"/>
    </xf>
    <xf numFmtId="43" fontId="3" fillId="2" borderId="0" xfId="1" applyFont="1" applyFill="1" applyProtection="1">
      <protection hidden="1"/>
    </xf>
    <xf numFmtId="0" fontId="6" fillId="2" borderId="0" xfId="0" applyFont="1" applyFill="1" applyProtection="1">
      <protection hidden="1"/>
    </xf>
    <xf numFmtId="164" fontId="3" fillId="2" borderId="0" xfId="1" applyNumberFormat="1" applyFont="1" applyFill="1" applyProtection="1">
      <protection hidden="1"/>
    </xf>
    <xf numFmtId="9" fontId="3" fillId="2" borderId="0" xfId="3" applyFont="1" applyFill="1" applyProtection="1">
      <protection hidden="1"/>
    </xf>
    <xf numFmtId="9" fontId="3" fillId="2" borderId="0" xfId="0" applyNumberFormat="1" applyFont="1" applyFill="1" applyProtection="1">
      <protection hidden="1"/>
    </xf>
    <xf numFmtId="44" fontId="3" fillId="2" borderId="0" xfId="0" applyNumberFormat="1" applyFont="1" applyFill="1" applyProtection="1">
      <protection hidden="1"/>
    </xf>
    <xf numFmtId="0" fontId="9" fillId="2" borderId="0" xfId="4" applyFont="1" applyFill="1" applyAlignment="1" applyProtection="1"/>
    <xf numFmtId="0" fontId="4" fillId="2" borderId="0" xfId="0" applyFont="1" applyFill="1" applyAlignment="1" applyProtection="1">
      <alignment wrapText="1"/>
      <protection hidden="1"/>
    </xf>
    <xf numFmtId="0" fontId="3" fillId="3" borderId="0" xfId="0" applyFont="1" applyFill="1" applyProtection="1">
      <protection hidden="1"/>
    </xf>
    <xf numFmtId="0" fontId="3" fillId="3" borderId="0" xfId="0" applyFont="1" applyFill="1" applyProtection="1">
      <protection locked="0" hidden="1"/>
    </xf>
    <xf numFmtId="44" fontId="3" fillId="3" borderId="0" xfId="2" applyFont="1" applyFill="1" applyProtection="1">
      <protection locked="0" hidden="1"/>
    </xf>
    <xf numFmtId="0" fontId="5" fillId="3" borderId="0" xfId="0" applyFont="1" applyFill="1" applyProtection="1">
      <protection hidden="1"/>
    </xf>
    <xf numFmtId="44" fontId="3" fillId="3" borderId="0" xfId="2" applyFont="1" applyFill="1" applyProtection="1">
      <protection hidden="1"/>
    </xf>
    <xf numFmtId="44" fontId="3" fillId="3" borderId="1" xfId="2" applyFont="1" applyFill="1" applyBorder="1" applyProtection="1">
      <protection hidden="1"/>
    </xf>
    <xf numFmtId="0" fontId="8" fillId="3" borderId="0" xfId="0" applyFont="1" applyFill="1" applyProtection="1">
      <protection hidden="1"/>
    </xf>
    <xf numFmtId="44" fontId="8" fillId="3" borderId="0" xfId="2" applyFont="1" applyFill="1" applyProtection="1">
      <protection hidden="1"/>
    </xf>
    <xf numFmtId="44" fontId="10" fillId="3" borderId="0" xfId="2" applyFont="1" applyFill="1" applyProtection="1">
      <protection hidden="1"/>
    </xf>
    <xf numFmtId="44" fontId="11" fillId="3" borderId="0" xfId="2" applyFont="1" applyFill="1" applyProtection="1">
      <protection hidden="1"/>
    </xf>
    <xf numFmtId="0" fontId="5" fillId="3" borderId="0" xfId="0" applyFont="1" applyFill="1" applyAlignment="1" applyProtection="1">
      <alignment horizontal="center"/>
      <protection hidden="1"/>
    </xf>
  </cellXfs>
  <cellStyles count="5">
    <cellStyle name="Comma" xfId="1" builtinId="3"/>
    <cellStyle name="Currency" xfId="2" builtinId="4"/>
    <cellStyle name="Hyperlink" xfId="4" builtinId="8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DCE3E0"/>
      <color rgb="FFA7BAB2"/>
      <color rgb="FF3367CC"/>
      <color rgb="FF2253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assey.ac.nz/about/colleges-schools-and-institutes/college-of-creative-arts/college-of-creative-arts-research/measuring-and-articulating-the-value-of-live-performance-in-aotearo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57191-CEDF-4FA8-8F98-01ED2C2329C5}">
  <dimension ref="A1:L35"/>
  <sheetViews>
    <sheetView tabSelected="1" zoomScale="80" zoomScaleNormal="80" workbookViewId="0">
      <selection activeCell="C4" sqref="C4"/>
    </sheetView>
  </sheetViews>
  <sheetFormatPr defaultColWidth="9.140625" defaultRowHeight="15" customHeight="1"/>
  <cols>
    <col min="1" max="1" width="9.140625" style="1"/>
    <col min="2" max="2" width="32.140625" style="1" customWidth="1"/>
    <col min="3" max="3" width="28.28515625" style="1" customWidth="1"/>
    <col min="4" max="4" width="10.85546875" style="1" customWidth="1"/>
    <col min="5" max="5" width="161.42578125" style="2" bestFit="1" customWidth="1"/>
    <col min="6" max="11" width="12.140625" style="1" hidden="1" customWidth="1"/>
    <col min="12" max="13" width="12.140625" style="1" customWidth="1"/>
    <col min="14" max="15" width="9.140625" style="1" customWidth="1"/>
    <col min="16" max="16384" width="9.140625" style="1"/>
  </cols>
  <sheetData>
    <row r="1" spans="1:12" ht="15" customHeight="1">
      <c r="A1" s="12"/>
      <c r="B1" s="12"/>
      <c r="C1" s="12"/>
      <c r="D1" s="12"/>
      <c r="F1" s="1" t="s">
        <v>34</v>
      </c>
      <c r="H1" s="1" t="s">
        <v>30</v>
      </c>
      <c r="K1" s="3">
        <f>IF(C6=0,H13,IF(C4=F1,F13,IF(C4=F2,G13,IF(C4=F5,J13,IF(C4=F6,K13,IF(C4=F7,L13))))))</f>
        <v>156.84836834188241</v>
      </c>
    </row>
    <row r="2" spans="1:12" ht="15" customHeight="1">
      <c r="A2" s="12"/>
      <c r="B2" s="22" t="s">
        <v>2</v>
      </c>
      <c r="C2" s="22"/>
      <c r="D2" s="12"/>
      <c r="E2" s="2" t="s">
        <v>44</v>
      </c>
      <c r="F2" s="1" t="s">
        <v>33</v>
      </c>
      <c r="H2" s="1" t="s">
        <v>20</v>
      </c>
      <c r="K2" s="4">
        <v>0.62018679125970766</v>
      </c>
    </row>
    <row r="3" spans="1:12" ht="15" customHeight="1">
      <c r="A3" s="12"/>
      <c r="B3" s="12"/>
      <c r="C3" s="12"/>
      <c r="D3" s="12"/>
      <c r="E3" s="2" t="s">
        <v>42</v>
      </c>
      <c r="H3" s="1" t="s">
        <v>21</v>
      </c>
      <c r="K3" s="4">
        <v>1.1338314488877153</v>
      </c>
    </row>
    <row r="4" spans="1:12" ht="15" customHeight="1">
      <c r="A4" s="12"/>
      <c r="B4" s="12" t="s">
        <v>3</v>
      </c>
      <c r="C4" s="13" t="s">
        <v>34</v>
      </c>
      <c r="D4" s="12"/>
      <c r="E4" s="2" t="s">
        <v>43</v>
      </c>
      <c r="H4" s="1" t="s">
        <v>22</v>
      </c>
      <c r="K4" s="4">
        <v>4.3719349498468181E-2</v>
      </c>
    </row>
    <row r="5" spans="1:12" ht="15" customHeight="1">
      <c r="A5" s="12"/>
      <c r="B5" s="12"/>
      <c r="C5" s="12"/>
      <c r="D5" s="12"/>
      <c r="H5" s="1" t="s">
        <v>16</v>
      </c>
      <c r="K5" s="3">
        <v>47.273121000000003</v>
      </c>
    </row>
    <row r="6" spans="1:12" ht="15" customHeight="1">
      <c r="A6" s="12"/>
      <c r="B6" s="12" t="s">
        <v>4</v>
      </c>
      <c r="C6" s="14">
        <v>0</v>
      </c>
      <c r="D6" s="12"/>
      <c r="E6" s="5" t="s">
        <v>39</v>
      </c>
      <c r="H6" s="1" t="s">
        <v>17</v>
      </c>
      <c r="K6" s="3">
        <v>6713.5507827987303</v>
      </c>
    </row>
    <row r="7" spans="1:12" ht="15" customHeight="1">
      <c r="A7" s="12"/>
      <c r="B7" s="12"/>
      <c r="C7" s="12"/>
      <c r="D7" s="12"/>
      <c r="H7" s="1" t="s">
        <v>18</v>
      </c>
      <c r="K7" s="6">
        <v>4.8331362082936504</v>
      </c>
    </row>
    <row r="8" spans="1:12" ht="15" customHeight="1">
      <c r="A8" s="12"/>
      <c r="B8" s="12" t="s">
        <v>5</v>
      </c>
      <c r="C8" s="13">
        <v>0</v>
      </c>
      <c r="D8" s="12"/>
      <c r="H8" s="1" t="s">
        <v>47</v>
      </c>
      <c r="K8" s="1">
        <v>0.48388371603237346</v>
      </c>
    </row>
    <row r="9" spans="1:12" ht="15" customHeight="1">
      <c r="A9" s="12"/>
      <c r="B9" s="12"/>
      <c r="C9" s="12"/>
      <c r="D9" s="12"/>
      <c r="F9" s="1" t="s">
        <v>34</v>
      </c>
      <c r="G9" s="1" t="s">
        <v>33</v>
      </c>
      <c r="H9" s="1" t="s">
        <v>15</v>
      </c>
    </row>
    <row r="10" spans="1:12" ht="15" customHeight="1">
      <c r="A10" s="12"/>
      <c r="B10" s="12" t="s">
        <v>0</v>
      </c>
      <c r="C10" s="13">
        <v>0</v>
      </c>
      <c r="D10" s="12"/>
      <c r="F10" s="7">
        <v>0.37768381863565947</v>
      </c>
      <c r="G10" s="7">
        <v>0.41314351974216018</v>
      </c>
      <c r="H10" s="7">
        <v>0</v>
      </c>
      <c r="I10" s="1" t="s">
        <v>19</v>
      </c>
      <c r="J10" s="7"/>
      <c r="K10" s="7"/>
      <c r="L10" s="7"/>
    </row>
    <row r="11" spans="1:12" ht="15" customHeight="1">
      <c r="A11" s="12"/>
      <c r="B11" s="12"/>
      <c r="C11" s="12"/>
      <c r="D11" s="12"/>
      <c r="F11" s="3">
        <f>$C$6/F10</f>
        <v>0</v>
      </c>
      <c r="G11" s="3">
        <f t="shared" ref="G11" si="0">$C$6/G10</f>
        <v>0</v>
      </c>
      <c r="H11" s="3">
        <v>76.501632581737653</v>
      </c>
      <c r="I11" s="1" t="s">
        <v>23</v>
      </c>
      <c r="J11" s="3"/>
      <c r="K11" s="3"/>
      <c r="L11" s="3"/>
    </row>
    <row r="12" spans="1:12" ht="15" customHeight="1">
      <c r="A12" s="12"/>
      <c r="B12" s="12" t="s">
        <v>1</v>
      </c>
      <c r="C12" s="13">
        <v>0</v>
      </c>
      <c r="D12" s="12"/>
      <c r="F12" s="7"/>
      <c r="G12" s="8"/>
      <c r="H12" s="8">
        <v>0.48774261020673826</v>
      </c>
      <c r="I12" s="1" t="s">
        <v>24</v>
      </c>
      <c r="J12" s="8"/>
      <c r="K12" s="8"/>
      <c r="L12" s="8"/>
    </row>
    <row r="13" spans="1:12" ht="15" customHeight="1">
      <c r="A13" s="12"/>
      <c r="B13" s="12"/>
      <c r="C13" s="12"/>
      <c r="D13" s="12"/>
      <c r="F13" s="9">
        <f>F11/$H$12</f>
        <v>0</v>
      </c>
      <c r="G13" s="9">
        <f>G11/$H$12</f>
        <v>0</v>
      </c>
      <c r="H13" s="9">
        <f>H11/$H$12</f>
        <v>156.84836834188241</v>
      </c>
      <c r="I13" s="1" t="s">
        <v>25</v>
      </c>
      <c r="J13" s="9"/>
      <c r="K13" s="9"/>
      <c r="L13" s="9"/>
    </row>
    <row r="14" spans="1:12" ht="15" customHeight="1">
      <c r="A14" s="12"/>
      <c r="B14" s="12"/>
      <c r="C14" s="12"/>
      <c r="D14" s="12"/>
    </row>
    <row r="15" spans="1:12" ht="15" customHeight="1">
      <c r="A15" s="12"/>
      <c r="B15" s="15" t="s">
        <v>6</v>
      </c>
      <c r="C15" s="12"/>
      <c r="D15" s="12"/>
    </row>
    <row r="16" spans="1:12" ht="15" customHeight="1">
      <c r="A16" s="12"/>
      <c r="B16" s="12"/>
      <c r="C16" s="12"/>
      <c r="D16" s="12"/>
      <c r="E16" s="2" t="s">
        <v>41</v>
      </c>
    </row>
    <row r="17" spans="1:6" ht="15" customHeight="1">
      <c r="A17" s="12"/>
      <c r="B17" s="12" t="s">
        <v>7</v>
      </c>
      <c r="C17" s="16">
        <f>K1*C8*K2</f>
        <v>0</v>
      </c>
      <c r="D17" s="12"/>
      <c r="E17" s="2" t="s">
        <v>46</v>
      </c>
      <c r="F17" s="1" t="s">
        <v>26</v>
      </c>
    </row>
    <row r="18" spans="1:6" ht="15" customHeight="1">
      <c r="A18" s="12"/>
      <c r="B18" s="12"/>
      <c r="C18" s="16"/>
      <c r="D18" s="12"/>
    </row>
    <row r="19" spans="1:6" ht="15" customHeight="1">
      <c r="A19" s="12"/>
      <c r="B19" s="12" t="s">
        <v>8</v>
      </c>
      <c r="C19" s="16">
        <f>K1*C8*K3</f>
        <v>0</v>
      </c>
      <c r="D19" s="12"/>
      <c r="E19" s="2" t="s">
        <v>35</v>
      </c>
      <c r="F19" s="1" t="s">
        <v>27</v>
      </c>
    </row>
    <row r="20" spans="1:6" ht="15" customHeight="1">
      <c r="A20" s="12"/>
      <c r="B20" s="12"/>
      <c r="C20" s="16"/>
      <c r="D20" s="12"/>
    </row>
    <row r="21" spans="1:6" ht="15" customHeight="1">
      <c r="A21" s="12"/>
      <c r="B21" s="12" t="s">
        <v>9</v>
      </c>
      <c r="C21" s="17">
        <f>K1*C8*K4</f>
        <v>0</v>
      </c>
      <c r="D21" s="12"/>
      <c r="E21" s="2" t="s">
        <v>38</v>
      </c>
      <c r="F21" s="1" t="s">
        <v>28</v>
      </c>
    </row>
    <row r="22" spans="1:6" ht="15" customHeight="1">
      <c r="A22" s="12"/>
      <c r="B22" s="12"/>
      <c r="C22" s="16"/>
      <c r="D22" s="12"/>
    </row>
    <row r="23" spans="1:6" ht="15" customHeight="1">
      <c r="A23" s="12"/>
      <c r="B23" s="18" t="s">
        <v>31</v>
      </c>
      <c r="C23" s="19">
        <f>SUM(C17:C21)</f>
        <v>0</v>
      </c>
      <c r="D23" s="12"/>
    </row>
    <row r="24" spans="1:6" ht="15" customHeight="1">
      <c r="A24" s="12"/>
      <c r="B24" s="12"/>
      <c r="C24" s="16"/>
      <c r="D24" s="12"/>
    </row>
    <row r="25" spans="1:6" ht="15" customHeight="1">
      <c r="A25" s="12"/>
      <c r="B25" s="15" t="s">
        <v>10</v>
      </c>
      <c r="C25" s="16"/>
      <c r="D25" s="12"/>
    </row>
    <row r="26" spans="1:6" ht="15" customHeight="1">
      <c r="A26" s="12"/>
      <c r="B26" s="15"/>
      <c r="C26" s="16"/>
      <c r="D26" s="12"/>
    </row>
    <row r="27" spans="1:6" ht="15" customHeight="1">
      <c r="A27" s="12"/>
      <c r="B27" s="12" t="s">
        <v>11</v>
      </c>
      <c r="C27" s="16">
        <f>C10*C12*K5</f>
        <v>0</v>
      </c>
      <c r="D27" s="12"/>
      <c r="E27" s="2" t="s">
        <v>36</v>
      </c>
      <c r="F27" s="1" t="s">
        <v>14</v>
      </c>
    </row>
    <row r="28" spans="1:6" ht="15" customHeight="1">
      <c r="A28" s="12"/>
      <c r="B28" s="12"/>
      <c r="C28" s="16"/>
      <c r="D28" s="12"/>
    </row>
    <row r="29" spans="1:6" ht="15" customHeight="1">
      <c r="A29" s="12"/>
      <c r="B29" s="12" t="s">
        <v>12</v>
      </c>
      <c r="C29" s="20">
        <f>C8*K6/K7*K8</f>
        <v>0</v>
      </c>
      <c r="D29" s="12"/>
      <c r="E29" s="2" t="s">
        <v>37</v>
      </c>
      <c r="F29" s="1" t="s">
        <v>29</v>
      </c>
    </row>
    <row r="30" spans="1:6" ht="15" customHeight="1">
      <c r="A30" s="12"/>
      <c r="B30" s="12"/>
      <c r="C30" s="16"/>
      <c r="D30" s="12"/>
    </row>
    <row r="31" spans="1:6" ht="15" customHeight="1">
      <c r="A31" s="12"/>
      <c r="B31" s="18" t="s">
        <v>32</v>
      </c>
      <c r="C31" s="19">
        <f>C27+C29</f>
        <v>0</v>
      </c>
      <c r="D31" s="12"/>
    </row>
    <row r="32" spans="1:6" ht="15" customHeight="1">
      <c r="A32" s="12"/>
      <c r="B32" s="12"/>
      <c r="C32" s="16"/>
      <c r="D32" s="12"/>
    </row>
    <row r="33" spans="1:5" ht="15" customHeight="1">
      <c r="A33" s="12"/>
      <c r="B33" s="15" t="s">
        <v>13</v>
      </c>
      <c r="C33" s="21">
        <f>C23+C31</f>
        <v>0</v>
      </c>
      <c r="D33" s="12"/>
      <c r="E33" s="2" t="s">
        <v>40</v>
      </c>
    </row>
    <row r="34" spans="1:5" ht="15" customHeight="1">
      <c r="A34" s="12"/>
      <c r="B34" s="12"/>
      <c r="C34" s="12"/>
      <c r="D34" s="12"/>
      <c r="E34" s="10" t="s">
        <v>45</v>
      </c>
    </row>
    <row r="35" spans="1:5" ht="15" customHeight="1">
      <c r="A35" s="12"/>
      <c r="B35" s="12"/>
      <c r="C35" s="12"/>
      <c r="D35" s="12"/>
      <c r="E35" s="11"/>
    </row>
  </sheetData>
  <sheetProtection sheet="1" objects="1" scenarios="1" selectLockedCells="1"/>
  <mergeCells count="1">
    <mergeCell ref="B2:C2"/>
  </mergeCells>
  <dataValidations count="1">
    <dataValidation type="list" allowBlank="1" showInputMessage="1" showErrorMessage="1" sqref="C4" xr:uid="{396102A7-1602-4B31-9768-CABD0CD8C310}">
      <formula1>$F$1:$F$2</formula1>
    </dataValidation>
  </dataValidations>
  <hyperlinks>
    <hyperlink ref="E34" r:id="rId1" xr:uid="{A980036D-84DE-4A83-AD5B-9D92F0CB7B8C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F9A642EB958F41A8B23CACB5E2B6DB" ma:contentTypeVersion="15" ma:contentTypeDescription="Create a new document." ma:contentTypeScope="" ma:versionID="13d425f16796502e849e518a61bcaf57">
  <xsd:schema xmlns:xsd="http://www.w3.org/2001/XMLSchema" xmlns:xs="http://www.w3.org/2001/XMLSchema" xmlns:p="http://schemas.microsoft.com/office/2006/metadata/properties" xmlns:ns2="cb186dfc-9717-42a2-9b56-0dc164fe086c" xmlns:ns3="3a04c180-c6c5-4d0a-a5d3-7cb6516edde5" targetNamespace="http://schemas.microsoft.com/office/2006/metadata/properties" ma:root="true" ma:fieldsID="5ee5685e04f713cdbd14b52afc684da5" ns2:_="" ns3:_="">
    <xsd:import namespace="cb186dfc-9717-42a2-9b56-0dc164fe086c"/>
    <xsd:import namespace="3a04c180-c6c5-4d0a-a5d3-7cb6516edd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186dfc-9717-42a2-9b56-0dc164fe08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1628e3b-46f3-4767-a84c-1778cc74bd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04c180-c6c5-4d0a-a5d3-7cb6516edde5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ef5d78c-bc62-4a83-92cb-4b2296231975}" ma:internalName="TaxCatchAll" ma:showField="CatchAllData" ma:web="3a04c180-c6c5-4d0a-a5d3-7cb6516edd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186dfc-9717-42a2-9b56-0dc164fe086c">
      <Terms xmlns="http://schemas.microsoft.com/office/infopath/2007/PartnerControls"/>
    </lcf76f155ced4ddcb4097134ff3c332f>
    <TaxCatchAll xmlns="3a04c180-c6c5-4d0a-a5d3-7cb6516edde5" xsi:nil="true"/>
  </documentManagement>
</p:properties>
</file>

<file path=customXml/itemProps1.xml><?xml version="1.0" encoding="utf-8"?>
<ds:datastoreItem xmlns:ds="http://schemas.openxmlformats.org/officeDocument/2006/customXml" ds:itemID="{016EF89B-83DC-4876-AA68-A219A0A8AE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186dfc-9717-42a2-9b56-0dc164fe086c"/>
    <ds:schemaRef ds:uri="3a04c180-c6c5-4d0a-a5d3-7cb6516edd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7AEF2C4-2C75-45D1-9529-0E3C239466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5BDCBE-50DD-4E9E-A52C-67EE538C812A}">
  <ds:schemaRefs>
    <ds:schemaRef ds:uri="cb186dfc-9717-42a2-9b56-0dc164fe086c"/>
    <ds:schemaRef ds:uri="http://schemas.openxmlformats.org/package/2006/metadata/core-properties"/>
    <ds:schemaRef ds:uri="3a04c180-c6c5-4d0a-a5d3-7cb6516edde5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NZLP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Muller, CPD</dc:creator>
  <cp:lastModifiedBy>Paul Muller, CPD</cp:lastModifiedBy>
  <dcterms:created xsi:type="dcterms:W3CDTF">2024-09-26T06:25:01Z</dcterms:created>
  <dcterms:modified xsi:type="dcterms:W3CDTF">2024-12-01T21:03:03Z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0x010100EEF9A642EB958F41A8B23CACB5E2B6DB</vt:lpwstr>
  </property>
  <property fmtid="{D5CDD505-2E9C-101B-9397-08002B2CF9AE}" pid="3" name="MediaServiceImageTags">
    <vt:lpwstr/>
  </property>
</Properties>
</file>